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<sst xmlns="http://schemas.openxmlformats.org/spreadsheetml/2006/main" count="97" uniqueCount="48">
  <si>
    <t>Załącznik Nr 1a</t>
  </si>
  <si>
    <t>Załącznik Nr 1A</t>
  </si>
  <si>
    <t>do Uchwały Nr</t>
  </si>
  <si>
    <t>do Uchwały Nr         /2002</t>
  </si>
  <si>
    <t>do Uchwały Nr 88/2004</t>
  </si>
  <si>
    <t>Rady Powiatu Grodziskiego</t>
  </si>
  <si>
    <t xml:space="preserve">Rady Powiatu Grodziskiego </t>
  </si>
  <si>
    <t>z dnia 26 kwietnia 2001r.</t>
  </si>
  <si>
    <t>z dnia 27.06.2002</t>
  </si>
  <si>
    <t>z dnia 29.08.2002</t>
  </si>
  <si>
    <t>z dnia 25 marca 2004 roku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</si>
  <si>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</si>
  <si>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</si>
  <si>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</si>
  <si>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</si>
  <si>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</si>
  <si>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</si>
  <si>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>Zmiany</t>
  </si>
  <si>
    <t>Plan po</t>
  </si>
  <si>
    <t xml:space="preserve">PLAN </t>
  </si>
  <si>
    <t>Plan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</si>
  <si>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</si>
  <si>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</si>
  <si>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</si>
  <si>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</si>
  <si>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</si>
  <si>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</si>
  <si>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</si>
  <si>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30.08.2001</t>
  </si>
  <si>
    <t>27.09.2001</t>
  </si>
  <si>
    <t>2002r.</t>
  </si>
  <si>
    <t>28.02.2002</t>
  </si>
  <si>
    <t>27.06.2002</t>
  </si>
  <si>
    <t>26.09.2002</t>
  </si>
  <si>
    <t>2004r.</t>
  </si>
  <si>
    <t>25.03.2004</t>
  </si>
  <si>
    <t>po zmianach</t>
  </si>
  <si>
    <t>010</t>
  </si>
  <si>
    <t>01005</t>
  </si>
  <si>
    <t>dotacje celowe na zadania z zakresu administracji</t>
  </si>
  <si>
    <t>rządowej</t>
  </si>
  <si>
    <t>700</t>
  </si>
  <si>
    <t>70005</t>
  </si>
  <si>
    <t>rzadowej</t>
  </si>
  <si>
    <t>dotacje celowe na inwestycje z zakresu administracji</t>
  </si>
  <si>
    <t>rządowej realizowane przez powiat</t>
  </si>
  <si>
    <t xml:space="preserve">rządowej 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</si>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</sst>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2.375" style="1" customWidth="1"/>
    <col min="2" max="2" width="13.375" style="1" customWidth="1"/>
    <col min="3" max="3" width="12.875" style="1" customWidth="1"/>
    <col min="4" max="4" width="60.125" style="1" customWidth="1"/>
    <col min="5" max="5" width="0.12890625" style="1" hidden="1" customWidth="1"/>
    <col min="6" max="6" width="10.75390625" style="1" hidden="1" customWidth="1"/>
    <col min="7" max="7" width="13.00390625" style="1" hidden="1" customWidth="1"/>
    <col min="8" max="8" width="12.00390625" style="1" hidden="1" customWidth="1"/>
    <col min="9" max="9" width="0.12890625" style="1" hidden="1" customWidth="1"/>
    <col min="10" max="10" width="13.875" style="1" hidden="1" customWidth="1"/>
    <col min="11" max="11" width="14.00390625" style="1" hidden="1" customWidth="1"/>
    <col min="12" max="12" width="13.00390625" style="1" hidden="1" customWidth="1"/>
    <col min="13" max="13" width="15.125" style="1" hidden="1" customWidth="1"/>
    <col min="14" max="14" width="0.12890625" style="1" hidden="1" customWidth="1"/>
    <col min="15" max="15" width="14.875" style="1" hidden="1" customWidth="1"/>
    <col min="16" max="16" width="12.875" style="1" hidden="1" customWidth="1"/>
    <col min="17" max="17" width="16.625" style="1" hidden="1" customWidth="1"/>
    <col min="18" max="18" width="13.375" style="1" hidden="1" customWidth="1"/>
    <col min="19" max="19" width="16.75390625" style="1" customWidth="1"/>
    <col min="20" max="20" width="16.00390625" style="1" customWidth="1"/>
    <col min="21" max="21" width="17.125" style="1" customWidth="1"/>
    <col min="22" max="16384" width="9.125" style="1" customWidth="1"/>
  </cols>
  <sheetData>
    <row r="1" spans="5:19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4" t="s">
        <v>1</v>
      </c>
    </row>
    <row r="2" spans="5:19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4" t="s">
        <v>4</v>
      </c>
    </row>
    <row r="3" spans="5:19" ht="18">
      <c r="E3" s="6" t="s">
        <v>5</v>
      </c>
      <c r="H3" s="7"/>
      <c r="M3" s="4" t="s">
        <v>5</v>
      </c>
      <c r="N3" s="5"/>
      <c r="O3" s="4" t="s">
        <v>5</v>
      </c>
      <c r="P3" s="5"/>
      <c r="Q3" s="4" t="s">
        <v>5</v>
      </c>
      <c r="R3" s="5"/>
      <c r="S3" s="4" t="s">
        <v>6</v>
      </c>
    </row>
    <row r="4" spans="5:19" ht="18">
      <c r="E4" s="2" t="s">
        <v>7</v>
      </c>
      <c r="H4" s="3"/>
      <c r="M4" s="4" t="s">
        <v>8</v>
      </c>
      <c r="N4" s="5"/>
      <c r="O4" s="4" t="s">
        <v>9</v>
      </c>
      <c r="P4" s="5"/>
      <c r="Q4" s="4" t="s">
        <v>9</v>
      </c>
      <c r="R4" s="5"/>
      <c r="S4" s="4" t="s">
        <v>10</v>
      </c>
    </row>
    <row r="5" spans="4:5" ht="15">
      <c r="D5" s="5"/>
      <c r="E5" s="5"/>
    </row>
    <row r="7" spans="1:21" ht="20.25">
      <c r="A7" s="8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20.25">
      <c r="A8" s="8" t="s">
        <v>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0.25">
      <c r="A9" s="10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20.25">
      <c r="A11" s="8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5" ht="15.75">
      <c r="A12" s="12"/>
      <c r="B12" s="12"/>
      <c r="C12" s="12"/>
      <c r="D12" s="12"/>
      <c r="E12" s="12"/>
    </row>
    <row r="13" spans="1:5" ht="15.75">
      <c r="A13" s="12"/>
      <c r="B13" s="12"/>
      <c r="C13" s="12"/>
      <c r="D13" s="12"/>
      <c r="E13" s="12"/>
    </row>
    <row r="14" spans="1:21" ht="18">
      <c r="A14" s="13" t="s">
        <v>14</v>
      </c>
      <c r="B14" s="14"/>
      <c r="C14" s="14"/>
      <c r="D14" s="15" t="s">
        <v>15</v>
      </c>
      <c r="E14" s="16" t="s">
        <v>16</v>
      </c>
      <c r="F14" s="17" t="s">
        <v>17</v>
      </c>
      <c r="G14" s="16" t="s">
        <v>18</v>
      </c>
      <c r="H14" s="17" t="s">
        <v>17</v>
      </c>
      <c r="I14" s="16" t="s">
        <v>18</v>
      </c>
      <c r="J14" s="17" t="s">
        <v>17</v>
      </c>
      <c r="K14" s="17" t="s">
        <v>18</v>
      </c>
      <c r="L14" s="18" t="s">
        <v>17</v>
      </c>
      <c r="M14" s="16" t="s">
        <v>19</v>
      </c>
      <c r="N14" s="19" t="s">
        <v>17</v>
      </c>
      <c r="O14" s="19" t="s">
        <v>18</v>
      </c>
      <c r="P14" s="19" t="s">
        <v>17</v>
      </c>
      <c r="Q14" s="19" t="s">
        <v>18</v>
      </c>
      <c r="R14" s="19" t="s">
        <v>17</v>
      </c>
      <c r="S14" s="17" t="s">
        <v>20</v>
      </c>
      <c r="T14" s="17" t="s">
        <v>17</v>
      </c>
      <c r="U14" s="17" t="s">
        <v>20</v>
      </c>
    </row>
    <row r="15" spans="1:21" ht="18">
      <c r="A15" s="20" t="s">
        <v>21</v>
      </c>
      <c r="B15" s="21" t="s">
        <v>22</v>
      </c>
      <c r="C15" s="20" t="s">
        <v>23</v>
      </c>
      <c r="D15" s="22"/>
      <c r="E15" s="23" t="s">
        <v>24</v>
      </c>
      <c r="F15" s="24" t="s">
        <v>25</v>
      </c>
      <c r="G15" s="23" t="s">
        <v>26</v>
      </c>
      <c r="H15" s="24" t="s">
        <v>27</v>
      </c>
      <c r="I15" s="23" t="s">
        <v>26</v>
      </c>
      <c r="J15" s="24" t="s">
        <v>28</v>
      </c>
      <c r="K15" s="24" t="s">
        <v>26</v>
      </c>
      <c r="L15" s="25" t="s">
        <v>29</v>
      </c>
      <c r="M15" s="23" t="s">
        <v>30</v>
      </c>
      <c r="N15" s="26" t="s">
        <v>31</v>
      </c>
      <c r="O15" s="26" t="s">
        <v>26</v>
      </c>
      <c r="P15" s="26" t="s">
        <v>32</v>
      </c>
      <c r="Q15" s="26" t="s">
        <v>26</v>
      </c>
      <c r="R15" s="26" t="s">
        <v>33</v>
      </c>
      <c r="S15" s="24" t="s">
        <v>34</v>
      </c>
      <c r="T15" s="24" t="s">
        <v>35</v>
      </c>
      <c r="U15" s="24" t="s">
        <v>36</v>
      </c>
    </row>
    <row r="16" spans="1:21" ht="18">
      <c r="A16" s="27" t="s">
        <v>37</v>
      </c>
      <c r="B16" s="27" t="s">
        <v>38</v>
      </c>
      <c r="C16" s="28">
        <v>2110</v>
      </c>
      <c r="D16" s="29" t="s">
        <v>39</v>
      </c>
      <c r="E16" s="30">
        <v>50000</v>
      </c>
      <c r="F16" s="31"/>
      <c r="G16" s="30">
        <f>E16+F16</f>
        <v>50000</v>
      </c>
      <c r="H16" s="31"/>
      <c r="I16" s="30">
        <f>G16+H16</f>
        <v>50000</v>
      </c>
      <c r="J16" s="31"/>
      <c r="K16" s="30">
        <f>I16+J16</f>
        <v>50000</v>
      </c>
      <c r="L16" s="31"/>
      <c r="M16" s="32">
        <v>55000</v>
      </c>
      <c r="N16" s="33">
        <v>-5000</v>
      </c>
      <c r="O16" s="30">
        <f>M16+N16</f>
        <v>50000</v>
      </c>
      <c r="P16" s="33"/>
      <c r="Q16" s="30">
        <f>O16+P16</f>
        <v>50000</v>
      </c>
      <c r="R16" s="33"/>
      <c r="S16" s="30">
        <v>55000</v>
      </c>
      <c r="T16" s="30"/>
      <c r="U16" s="30">
        <f>S16+T16</f>
        <v>55000</v>
      </c>
    </row>
    <row r="17" spans="1:21" ht="18">
      <c r="A17" s="34"/>
      <c r="B17" s="34"/>
      <c r="C17" s="35"/>
      <c r="D17" s="36" t="s">
        <v>40</v>
      </c>
      <c r="E17" s="37"/>
      <c r="F17" s="31"/>
      <c r="G17" s="37"/>
      <c r="H17" s="31"/>
      <c r="I17" s="37"/>
      <c r="J17" s="31"/>
      <c r="K17" s="37"/>
      <c r="L17" s="31"/>
      <c r="M17" s="38"/>
      <c r="N17" s="33"/>
      <c r="O17" s="37"/>
      <c r="P17" s="33"/>
      <c r="Q17" s="37"/>
      <c r="R17" s="33"/>
      <c r="S17" s="37"/>
      <c r="T17" s="37"/>
      <c r="U17" s="37"/>
    </row>
    <row r="18" spans="1:21" ht="18">
      <c r="A18" s="39"/>
      <c r="B18" s="40"/>
      <c r="C18" s="40"/>
      <c r="D18" s="41"/>
      <c r="E18" s="42">
        <v>50000</v>
      </c>
      <c r="F18" s="43"/>
      <c r="G18" s="44">
        <f>E18+F18</f>
        <v>50000</v>
      </c>
      <c r="H18" s="43"/>
      <c r="I18" s="44">
        <f>G18+H18</f>
        <v>50000</v>
      </c>
      <c r="J18" s="43"/>
      <c r="K18" s="42">
        <f>I18+J18</f>
        <v>50000</v>
      </c>
      <c r="L18" s="43"/>
      <c r="M18" s="45">
        <f>M16</f>
        <v>55000</v>
      </c>
      <c r="N18" s="46">
        <f>N16</f>
        <v>-5000</v>
      </c>
      <c r="O18" s="45">
        <f>O16</f>
        <v>50000</v>
      </c>
      <c r="P18" s="46"/>
      <c r="Q18" s="45">
        <f>Q16</f>
        <v>50000</v>
      </c>
      <c r="R18" s="46"/>
      <c r="S18" s="45">
        <f>S16</f>
        <v>55000</v>
      </c>
      <c r="T18" s="45"/>
      <c r="U18" s="45">
        <f>U16</f>
        <v>55000</v>
      </c>
    </row>
    <row r="19" spans="1:21" ht="18">
      <c r="A19" s="34" t="s">
        <v>41</v>
      </c>
      <c r="B19" s="34" t="s">
        <v>42</v>
      </c>
      <c r="C19" s="35">
        <v>2110</v>
      </c>
      <c r="D19" s="36" t="s">
        <v>39</v>
      </c>
      <c r="E19" s="37">
        <v>50000</v>
      </c>
      <c r="F19" s="31"/>
      <c r="G19" s="37">
        <f>E19+F19</f>
        <v>50000</v>
      </c>
      <c r="H19" s="31"/>
      <c r="I19" s="37">
        <f>G19+H19</f>
        <v>50000</v>
      </c>
      <c r="J19" s="31"/>
      <c r="K19" s="37">
        <f>I19+J19</f>
        <v>50000</v>
      </c>
      <c r="L19" s="31"/>
      <c r="M19" s="38">
        <v>50000</v>
      </c>
      <c r="N19" s="33">
        <v>-10000</v>
      </c>
      <c r="O19" s="37">
        <f>M19+N19</f>
        <v>40000</v>
      </c>
      <c r="P19" s="33"/>
      <c r="Q19" s="37">
        <f>O19+P19</f>
        <v>40000</v>
      </c>
      <c r="R19" s="33"/>
      <c r="S19" s="37">
        <v>57000</v>
      </c>
      <c r="T19" s="37"/>
      <c r="U19" s="37">
        <f>S19+T19</f>
        <v>57000</v>
      </c>
    </row>
    <row r="20" spans="1:21" ht="18">
      <c r="A20" s="35"/>
      <c r="B20" s="35"/>
      <c r="C20" s="35"/>
      <c r="D20" s="36" t="s">
        <v>40</v>
      </c>
      <c r="E20" s="36"/>
      <c r="F20" s="31"/>
      <c r="G20" s="37"/>
      <c r="H20" s="31"/>
      <c r="I20" s="37"/>
      <c r="J20" s="31"/>
      <c r="K20" s="47"/>
      <c r="L20" s="31"/>
      <c r="M20" s="38"/>
      <c r="N20" s="33"/>
      <c r="O20" s="37"/>
      <c r="P20" s="33"/>
      <c r="Q20" s="37"/>
      <c r="R20" s="33"/>
      <c r="S20" s="37"/>
      <c r="T20" s="37"/>
      <c r="U20" s="37"/>
    </row>
    <row r="21" spans="1:21" ht="18">
      <c r="A21" s="39"/>
      <c r="B21" s="40"/>
      <c r="C21" s="40"/>
      <c r="D21" s="41"/>
      <c r="E21" s="42">
        <v>50000</v>
      </c>
      <c r="F21" s="43"/>
      <c r="G21" s="44">
        <f>E21+F21</f>
        <v>50000</v>
      </c>
      <c r="H21" s="43"/>
      <c r="I21" s="44">
        <f>G21+H21</f>
        <v>50000</v>
      </c>
      <c r="J21" s="43"/>
      <c r="K21" s="42">
        <f>I21+J21</f>
        <v>50000</v>
      </c>
      <c r="L21" s="43"/>
      <c r="M21" s="45">
        <f>M19</f>
        <v>50000</v>
      </c>
      <c r="N21" s="46">
        <f>N19</f>
        <v>-10000</v>
      </c>
      <c r="O21" s="45">
        <f>O19</f>
        <v>40000</v>
      </c>
      <c r="P21" s="46"/>
      <c r="Q21" s="45">
        <f>Q19</f>
        <v>40000</v>
      </c>
      <c r="R21" s="46"/>
      <c r="S21" s="45">
        <f>S19</f>
        <v>57000</v>
      </c>
      <c r="T21" s="45"/>
      <c r="U21" s="45">
        <f>U19</f>
        <v>57000</v>
      </c>
    </row>
    <row r="22" spans="1:21" ht="18">
      <c r="A22" s="35">
        <v>710</v>
      </c>
      <c r="B22" s="35">
        <v>71013</v>
      </c>
      <c r="C22" s="35">
        <v>2110</v>
      </c>
      <c r="D22" s="36" t="s">
        <v>39</v>
      </c>
      <c r="E22" s="37">
        <v>80000</v>
      </c>
      <c r="F22" s="31"/>
      <c r="G22" s="30">
        <f>E22+F22</f>
        <v>80000</v>
      </c>
      <c r="H22" s="31"/>
      <c r="I22" s="37">
        <f>G22+H22</f>
        <v>80000</v>
      </c>
      <c r="J22" s="31"/>
      <c r="K22" s="37">
        <f>I22+J22</f>
        <v>80000</v>
      </c>
      <c r="L22" s="31"/>
      <c r="M22" s="32">
        <v>70000</v>
      </c>
      <c r="N22" s="33">
        <v>-30000</v>
      </c>
      <c r="O22" s="37">
        <f>M22+N22</f>
        <v>40000</v>
      </c>
      <c r="P22" s="33"/>
      <c r="Q22" s="37">
        <f>O22+P22</f>
        <v>40000</v>
      </c>
      <c r="R22" s="33"/>
      <c r="S22" s="37">
        <v>40000</v>
      </c>
      <c r="T22" s="37"/>
      <c r="U22" s="37">
        <f>S22+T22</f>
        <v>40000</v>
      </c>
    </row>
    <row r="23" spans="1:21" ht="18">
      <c r="A23" s="35"/>
      <c r="B23" s="35"/>
      <c r="C23" s="35"/>
      <c r="D23" s="36" t="s">
        <v>40</v>
      </c>
      <c r="E23" s="36"/>
      <c r="F23" s="31"/>
      <c r="G23" s="37"/>
      <c r="H23" s="31"/>
      <c r="I23" s="37"/>
      <c r="J23" s="31"/>
      <c r="K23" s="37"/>
      <c r="L23" s="31"/>
      <c r="M23" s="38"/>
      <c r="N23" s="33"/>
      <c r="O23" s="37"/>
      <c r="P23" s="33"/>
      <c r="Q23" s="37"/>
      <c r="R23" s="33"/>
      <c r="S23" s="37"/>
      <c r="T23" s="37"/>
      <c r="U23" s="37"/>
    </row>
    <row r="24" spans="1:21" ht="18">
      <c r="A24" s="35"/>
      <c r="B24" s="35">
        <v>71014</v>
      </c>
      <c r="C24" s="35">
        <v>2110</v>
      </c>
      <c r="D24" s="36" t="s">
        <v>39</v>
      </c>
      <c r="E24" s="37">
        <v>70000</v>
      </c>
      <c r="F24" s="31"/>
      <c r="G24" s="37">
        <f>E24+F24</f>
        <v>70000</v>
      </c>
      <c r="H24" s="31"/>
      <c r="I24" s="37">
        <f>G24+H24</f>
        <v>70000</v>
      </c>
      <c r="J24" s="31"/>
      <c r="K24" s="37">
        <f>I24+J24</f>
        <v>70000</v>
      </c>
      <c r="L24" s="31"/>
      <c r="M24" s="38">
        <v>90000</v>
      </c>
      <c r="N24" s="33">
        <v>-35000</v>
      </c>
      <c r="O24" s="37">
        <f>M24+N24</f>
        <v>55000</v>
      </c>
      <c r="P24" s="33"/>
      <c r="Q24" s="37">
        <f>O24+P24</f>
        <v>55000</v>
      </c>
      <c r="R24" s="33"/>
      <c r="S24" s="37">
        <v>45000</v>
      </c>
      <c r="T24" s="37"/>
      <c r="U24" s="37">
        <f>S24+T24</f>
        <v>45000</v>
      </c>
    </row>
    <row r="25" spans="1:21" ht="18">
      <c r="A25" s="35"/>
      <c r="B25" s="35"/>
      <c r="C25" s="35"/>
      <c r="D25" s="36" t="s">
        <v>40</v>
      </c>
      <c r="E25" s="36"/>
      <c r="F25" s="31"/>
      <c r="G25" s="37"/>
      <c r="H25" s="31"/>
      <c r="I25" s="37"/>
      <c r="J25" s="31"/>
      <c r="K25" s="37"/>
      <c r="L25" s="31"/>
      <c r="M25" s="38"/>
      <c r="N25" s="33"/>
      <c r="O25" s="37"/>
      <c r="P25" s="33"/>
      <c r="Q25" s="37"/>
      <c r="R25" s="33"/>
      <c r="S25" s="37"/>
      <c r="T25" s="37"/>
      <c r="U25" s="37"/>
    </row>
    <row r="26" spans="1:21" ht="18">
      <c r="A26" s="35"/>
      <c r="B26" s="35">
        <v>71015</v>
      </c>
      <c r="C26" s="35">
        <v>2110</v>
      </c>
      <c r="D26" s="36" t="s">
        <v>39</v>
      </c>
      <c r="E26" s="37">
        <v>85000</v>
      </c>
      <c r="F26" s="31"/>
      <c r="G26" s="37">
        <f>E26+F26</f>
        <v>85000</v>
      </c>
      <c r="H26" s="31"/>
      <c r="I26" s="37">
        <f>G26+H26</f>
        <v>85000</v>
      </c>
      <c r="J26" s="31"/>
      <c r="K26" s="37">
        <f>I26+J26</f>
        <v>85000</v>
      </c>
      <c r="L26" s="31"/>
      <c r="M26" s="38">
        <v>80000</v>
      </c>
      <c r="N26" s="33">
        <v>-5000</v>
      </c>
      <c r="O26" s="37">
        <f>M26+N26</f>
        <v>75000</v>
      </c>
      <c r="P26" s="33"/>
      <c r="Q26" s="37">
        <f>O26+P26</f>
        <v>75000</v>
      </c>
      <c r="R26" s="33"/>
      <c r="S26" s="37">
        <v>123000</v>
      </c>
      <c r="T26" s="37"/>
      <c r="U26" s="37">
        <f>S26+T26</f>
        <v>123000</v>
      </c>
    </row>
    <row r="27" spans="1:21" ht="18">
      <c r="A27" s="35"/>
      <c r="B27" s="35"/>
      <c r="C27" s="35"/>
      <c r="D27" s="36" t="s">
        <v>43</v>
      </c>
      <c r="E27" s="36"/>
      <c r="F27" s="31"/>
      <c r="G27" s="37"/>
      <c r="H27" s="31"/>
      <c r="I27" s="37"/>
      <c r="J27" s="31"/>
      <c r="K27" s="37"/>
      <c r="L27" s="31"/>
      <c r="M27" s="38"/>
      <c r="N27" s="33"/>
      <c r="O27" s="37"/>
      <c r="P27" s="33"/>
      <c r="Q27" s="37"/>
      <c r="R27" s="33"/>
      <c r="S27" s="37"/>
      <c r="T27" s="37"/>
      <c r="U27" s="37"/>
    </row>
    <row r="28" spans="1:21" ht="18">
      <c r="A28" s="39"/>
      <c r="B28" s="40"/>
      <c r="C28" s="40"/>
      <c r="D28" s="41"/>
      <c r="E28" s="42">
        <f>E22+E24+E26</f>
        <v>235000</v>
      </c>
      <c r="F28" s="43"/>
      <c r="G28" s="44">
        <f>E28+F28</f>
        <v>235000</v>
      </c>
      <c r="H28" s="43"/>
      <c r="I28" s="44">
        <f>G28+H28</f>
        <v>235000</v>
      </c>
      <c r="J28" s="43"/>
      <c r="K28" s="42">
        <f>I28+J28</f>
        <v>235000</v>
      </c>
      <c r="L28" s="43"/>
      <c r="M28" s="45">
        <f>M26+M24+M22</f>
        <v>240000</v>
      </c>
      <c r="N28" s="46">
        <f>N26+N24+N22</f>
        <v>-70000</v>
      </c>
      <c r="O28" s="45">
        <f>O26+O24+O22</f>
        <v>170000</v>
      </c>
      <c r="P28" s="46"/>
      <c r="Q28" s="45">
        <f>Q26+Q24+Q22</f>
        <v>170000</v>
      </c>
      <c r="R28" s="46"/>
      <c r="S28" s="45">
        <f>S26+S24+S22</f>
        <v>208000</v>
      </c>
      <c r="T28" s="45"/>
      <c r="U28" s="45">
        <f>U26+U24+U22</f>
        <v>208000</v>
      </c>
    </row>
    <row r="29" spans="1:21" ht="18">
      <c r="A29" s="35">
        <v>750</v>
      </c>
      <c r="B29" s="35">
        <v>75011</v>
      </c>
      <c r="C29" s="35">
        <v>2110</v>
      </c>
      <c r="D29" s="36" t="s">
        <v>39</v>
      </c>
      <c r="E29" s="37">
        <v>126816</v>
      </c>
      <c r="F29" s="31"/>
      <c r="G29" s="37">
        <f>E29+F29</f>
        <v>126816</v>
      </c>
      <c r="H29" s="31"/>
      <c r="I29" s="30">
        <v>119824</v>
      </c>
      <c r="J29" s="33"/>
      <c r="K29" s="30">
        <f>I29+J29</f>
        <v>119824</v>
      </c>
      <c r="L29" s="31"/>
      <c r="M29" s="32">
        <v>113832</v>
      </c>
      <c r="N29" s="33"/>
      <c r="O29" s="37">
        <f>M29+N29</f>
        <v>113832</v>
      </c>
      <c r="P29" s="33"/>
      <c r="Q29" s="37">
        <f>O29+P29</f>
        <v>113832</v>
      </c>
      <c r="R29" s="33"/>
      <c r="S29" s="37">
        <v>121937</v>
      </c>
      <c r="T29" s="37"/>
      <c r="U29" s="37">
        <f>S29+T29</f>
        <v>121937</v>
      </c>
    </row>
    <row r="30" spans="1:21" ht="18">
      <c r="A30" s="35"/>
      <c r="B30" s="35"/>
      <c r="C30" s="35"/>
      <c r="D30" s="36" t="s">
        <v>40</v>
      </c>
      <c r="E30" s="36"/>
      <c r="F30" s="31"/>
      <c r="G30" s="37"/>
      <c r="H30" s="31"/>
      <c r="I30" s="37"/>
      <c r="J30" s="31"/>
      <c r="K30" s="37"/>
      <c r="L30" s="31"/>
      <c r="M30" s="38"/>
      <c r="N30" s="33"/>
      <c r="O30" s="37"/>
      <c r="P30" s="33"/>
      <c r="Q30" s="37"/>
      <c r="R30" s="33"/>
      <c r="S30" s="37"/>
      <c r="T30" s="37"/>
      <c r="U30" s="37"/>
    </row>
    <row r="31" spans="1:21" ht="18">
      <c r="A31" s="35"/>
      <c r="B31" s="35">
        <v>75045</v>
      </c>
      <c r="C31" s="35">
        <v>2110</v>
      </c>
      <c r="D31" s="36" t="s">
        <v>39</v>
      </c>
      <c r="E31" s="37">
        <v>22000</v>
      </c>
      <c r="F31" s="31"/>
      <c r="G31" s="37">
        <f>E31+F31</f>
        <v>22000</v>
      </c>
      <c r="H31" s="31"/>
      <c r="I31" s="37">
        <f>G31+H31</f>
        <v>22000</v>
      </c>
      <c r="J31" s="31"/>
      <c r="K31" s="37">
        <f>I31+J31</f>
        <v>22000</v>
      </c>
      <c r="L31" s="31"/>
      <c r="M31" s="38">
        <v>17600</v>
      </c>
      <c r="N31" s="33"/>
      <c r="O31" s="37">
        <f>M31+N31</f>
        <v>17600</v>
      </c>
      <c r="P31" s="33"/>
      <c r="Q31" s="37">
        <f>O31+P31</f>
        <v>17600</v>
      </c>
      <c r="R31" s="33"/>
      <c r="S31" s="37">
        <f>Q31+R31</f>
        <v>17600</v>
      </c>
      <c r="T31" s="37"/>
      <c r="U31" s="37">
        <f>S31+T31</f>
        <v>17600</v>
      </c>
    </row>
    <row r="32" spans="1:21" ht="18">
      <c r="A32" s="35"/>
      <c r="B32" s="35"/>
      <c r="C32" s="35"/>
      <c r="D32" s="36" t="s">
        <v>40</v>
      </c>
      <c r="E32" s="36"/>
      <c r="F32" s="31"/>
      <c r="G32" s="47"/>
      <c r="H32" s="31"/>
      <c r="I32" s="37"/>
      <c r="J32" s="31"/>
      <c r="K32" s="37"/>
      <c r="L32" s="31"/>
      <c r="M32" s="38"/>
      <c r="N32" s="33"/>
      <c r="O32" s="37"/>
      <c r="P32" s="33"/>
      <c r="Q32" s="37"/>
      <c r="R32" s="33"/>
      <c r="S32" s="37"/>
      <c r="T32" s="37"/>
      <c r="U32" s="37"/>
    </row>
    <row r="33" spans="1:21" ht="18">
      <c r="A33" s="39"/>
      <c r="B33" s="40"/>
      <c r="C33" s="40"/>
      <c r="D33" s="41"/>
      <c r="E33" s="42">
        <f>E29+E31</f>
        <v>148816</v>
      </c>
      <c r="F33" s="48"/>
      <c r="G33" s="42">
        <f>E33+F33</f>
        <v>148816</v>
      </c>
      <c r="H33" s="43"/>
      <c r="I33" s="49">
        <f>I29+I31</f>
        <v>141824</v>
      </c>
      <c r="J33" s="42">
        <f>J29+J31</f>
        <v>0</v>
      </c>
      <c r="K33" s="42">
        <f>K29+K31</f>
        <v>141824</v>
      </c>
      <c r="L33" s="43"/>
      <c r="M33" s="45">
        <f>M31+M29</f>
        <v>131432</v>
      </c>
      <c r="N33" s="46"/>
      <c r="O33" s="45">
        <f>O31+O29</f>
        <v>131432</v>
      </c>
      <c r="P33" s="46"/>
      <c r="Q33" s="45">
        <f>Q31+Q29</f>
        <v>131432</v>
      </c>
      <c r="R33" s="46"/>
      <c r="S33" s="45">
        <f>S31+S29</f>
        <v>139537</v>
      </c>
      <c r="T33" s="45"/>
      <c r="U33" s="45">
        <f>U31+U29</f>
        <v>139537</v>
      </c>
    </row>
    <row r="34" spans="1:21" ht="18">
      <c r="A34" s="35"/>
      <c r="B34" s="35">
        <v>75411</v>
      </c>
      <c r="C34" s="35">
        <v>2110</v>
      </c>
      <c r="D34" s="36" t="s">
        <v>39</v>
      </c>
      <c r="E34" s="37">
        <v>1603964</v>
      </c>
      <c r="F34" s="31"/>
      <c r="G34" s="37">
        <f>E34+F34</f>
        <v>1603964</v>
      </c>
      <c r="H34" s="31"/>
      <c r="I34" s="37">
        <v>1762623</v>
      </c>
      <c r="J34" s="33"/>
      <c r="K34" s="37">
        <f>I34+J34</f>
        <v>1762623</v>
      </c>
      <c r="L34" s="31"/>
      <c r="M34" s="38">
        <v>1782242</v>
      </c>
      <c r="N34" s="33">
        <v>-7650</v>
      </c>
      <c r="O34" s="37">
        <f>M34+N34</f>
        <v>1774592</v>
      </c>
      <c r="P34" s="33">
        <v>58000</v>
      </c>
      <c r="Q34" s="37">
        <f>O34+P34</f>
        <v>1832592</v>
      </c>
      <c r="R34" s="33"/>
      <c r="S34" s="37">
        <v>2012804</v>
      </c>
      <c r="T34" s="37">
        <v>150000</v>
      </c>
      <c r="U34" s="37">
        <f>S34+T34</f>
        <v>2162804</v>
      </c>
    </row>
    <row r="35" spans="1:21" ht="18">
      <c r="A35" s="35"/>
      <c r="B35" s="35"/>
      <c r="C35" s="35"/>
      <c r="D35" s="36" t="s">
        <v>40</v>
      </c>
      <c r="E35" s="36"/>
      <c r="F35" s="31"/>
      <c r="G35" s="37"/>
      <c r="H35" s="31"/>
      <c r="I35" s="37"/>
      <c r="J35" s="31"/>
      <c r="K35" s="37"/>
      <c r="L35" s="31"/>
      <c r="M35" s="38"/>
      <c r="N35" s="33"/>
      <c r="O35" s="37"/>
      <c r="P35" s="33"/>
      <c r="Q35" s="37"/>
      <c r="R35" s="33"/>
      <c r="S35" s="37"/>
      <c r="T35" s="37"/>
      <c r="U35" s="37"/>
    </row>
    <row r="36" spans="1:21" ht="18">
      <c r="A36" s="35"/>
      <c r="B36" s="35"/>
      <c r="C36" s="35">
        <v>6410</v>
      </c>
      <c r="D36" s="36" t="s">
        <v>44</v>
      </c>
      <c r="E36" s="37">
        <v>300000</v>
      </c>
      <c r="F36" s="33">
        <v>331000</v>
      </c>
      <c r="G36" s="37">
        <f>E36+F36</f>
        <v>631000</v>
      </c>
      <c r="H36" s="31"/>
      <c r="I36" s="37">
        <f>G36+H36</f>
        <v>631000</v>
      </c>
      <c r="J36" s="31"/>
      <c r="K36" s="37">
        <f>I36+J36</f>
        <v>631000</v>
      </c>
      <c r="L36" s="31"/>
      <c r="M36" s="38">
        <v>1000000</v>
      </c>
      <c r="N36" s="33">
        <v>-310000</v>
      </c>
      <c r="O36" s="37">
        <f>M36+N36</f>
        <v>690000</v>
      </c>
      <c r="P36" s="33">
        <v>-20000</v>
      </c>
      <c r="Q36" s="37">
        <f>O36+P36</f>
        <v>670000</v>
      </c>
      <c r="R36" s="33"/>
      <c r="S36" s="37">
        <v>700000</v>
      </c>
      <c r="T36" s="37"/>
      <c r="U36" s="37">
        <f>S36+T36</f>
        <v>700000</v>
      </c>
    </row>
    <row r="37" spans="1:21" ht="18">
      <c r="A37" s="35"/>
      <c r="B37" s="35"/>
      <c r="C37" s="35"/>
      <c r="D37" s="36" t="s">
        <v>45</v>
      </c>
      <c r="E37" s="37"/>
      <c r="F37" s="33"/>
      <c r="G37" s="37"/>
      <c r="H37" s="31"/>
      <c r="I37" s="37"/>
      <c r="J37" s="31"/>
      <c r="K37" s="37"/>
      <c r="L37" s="31"/>
      <c r="M37" s="38"/>
      <c r="N37" s="33"/>
      <c r="O37" s="37"/>
      <c r="P37" s="33"/>
      <c r="Q37" s="37"/>
      <c r="R37" s="33"/>
      <c r="S37" s="37"/>
      <c r="T37" s="37"/>
      <c r="U37" s="37"/>
    </row>
    <row r="38" spans="1:21" ht="18">
      <c r="A38" s="35"/>
      <c r="B38" s="35">
        <v>75414</v>
      </c>
      <c r="C38" s="35">
        <v>2110</v>
      </c>
      <c r="D38" s="36" t="s">
        <v>39</v>
      </c>
      <c r="E38" s="37"/>
      <c r="F38" s="33"/>
      <c r="G38" s="37"/>
      <c r="H38" s="31"/>
      <c r="I38" s="37"/>
      <c r="J38" s="31"/>
      <c r="K38" s="37"/>
      <c r="L38" s="31"/>
      <c r="M38" s="38"/>
      <c r="N38" s="33"/>
      <c r="O38" s="37"/>
      <c r="P38" s="33"/>
      <c r="Q38" s="37"/>
      <c r="R38" s="33"/>
      <c r="S38" s="37">
        <v>500</v>
      </c>
      <c r="T38" s="37"/>
      <c r="U38" s="37">
        <f>S38+T38</f>
        <v>500</v>
      </c>
    </row>
    <row r="39" spans="1:21" ht="18">
      <c r="A39" s="35"/>
      <c r="B39" s="35"/>
      <c r="C39" s="35"/>
      <c r="D39" s="36" t="s">
        <v>40</v>
      </c>
      <c r="E39" s="36"/>
      <c r="F39" s="31"/>
      <c r="G39" s="37"/>
      <c r="H39" s="31"/>
      <c r="I39" s="47"/>
      <c r="J39" s="31"/>
      <c r="K39" s="37"/>
      <c r="L39" s="31"/>
      <c r="M39" s="38"/>
      <c r="N39" s="33"/>
      <c r="O39" s="37"/>
      <c r="P39" s="33"/>
      <c r="Q39" s="37"/>
      <c r="R39" s="33"/>
      <c r="S39" s="37"/>
      <c r="T39" s="37"/>
      <c r="U39" s="37"/>
    </row>
    <row r="40" spans="1:21" ht="18">
      <c r="A40" s="50"/>
      <c r="B40" s="40"/>
      <c r="C40" s="40"/>
      <c r="D40" s="41"/>
      <c r="E40" s="42" t="e">
        <f>#REF!+E34+E36</f>
        <v>#REF!</v>
      </c>
      <c r="F40" s="44">
        <v>331000</v>
      </c>
      <c r="G40" s="44" t="e">
        <f>E40+F40</f>
        <v>#REF!</v>
      </c>
      <c r="H40" s="48"/>
      <c r="I40" s="42" t="e">
        <f>I36+I34+#REF!</f>
        <v>#REF!</v>
      </c>
      <c r="J40" s="44" t="e">
        <f>J36+J34+#REF!</f>
        <v>#REF!</v>
      </c>
      <c r="K40" s="42" t="e">
        <f>K36+K34+#REF!</f>
        <v>#REF!</v>
      </c>
      <c r="L40" s="43"/>
      <c r="M40" s="45" t="e">
        <f>M36+M34+#REF!</f>
        <v>#REF!</v>
      </c>
      <c r="N40" s="46" t="e">
        <f>N36+N34+#REF!</f>
        <v>#REF!</v>
      </c>
      <c r="O40" s="45" t="e">
        <f>O36+O34+#REF!</f>
        <v>#REF!</v>
      </c>
      <c r="P40" s="46">
        <f>SUM(P34:P39)</f>
        <v>38000</v>
      </c>
      <c r="Q40" s="45" t="e">
        <f>Q36+Q34+#REF!</f>
        <v>#REF!</v>
      </c>
      <c r="R40" s="46">
        <f>SUM(R34:R39)</f>
        <v>0</v>
      </c>
      <c r="S40" s="45">
        <f>SUM(S34:S38)</f>
        <v>2713304</v>
      </c>
      <c r="T40" s="45">
        <f>SUM(T34:T38)</f>
        <v>150000</v>
      </c>
      <c r="U40" s="45">
        <f>SUM(U34:U38)</f>
        <v>2863304</v>
      </c>
    </row>
    <row r="41" spans="1:21" ht="18">
      <c r="A41" s="35">
        <v>851</v>
      </c>
      <c r="B41" s="51">
        <v>85156</v>
      </c>
      <c r="C41" s="35">
        <v>2110</v>
      </c>
      <c r="D41" s="36" t="s">
        <v>39</v>
      </c>
      <c r="E41" s="37">
        <v>0</v>
      </c>
      <c r="F41" s="33">
        <v>514000</v>
      </c>
      <c r="G41" s="37">
        <f>E41+F41</f>
        <v>514000</v>
      </c>
      <c r="H41" s="31"/>
      <c r="I41" s="37">
        <v>660600</v>
      </c>
      <c r="J41" s="33"/>
      <c r="K41" s="37">
        <f>I41+J41</f>
        <v>660600</v>
      </c>
      <c r="L41" s="31"/>
      <c r="M41" s="38">
        <v>405670</v>
      </c>
      <c r="N41" s="33">
        <v>-63200</v>
      </c>
      <c r="O41" s="37">
        <f>M41+N41</f>
        <v>342470</v>
      </c>
      <c r="P41" s="33"/>
      <c r="Q41" s="37">
        <f>O41+P41</f>
        <v>342470</v>
      </c>
      <c r="R41" s="33"/>
      <c r="S41" s="37">
        <v>531300</v>
      </c>
      <c r="T41" s="37">
        <v>5000</v>
      </c>
      <c r="U41" s="37">
        <f>S41+T41</f>
        <v>536300</v>
      </c>
    </row>
    <row r="42" spans="1:21" ht="18">
      <c r="A42" s="52"/>
      <c r="B42" s="53"/>
      <c r="C42" s="52"/>
      <c r="D42" s="52" t="s">
        <v>40</v>
      </c>
      <c r="E42" s="52"/>
      <c r="F42" s="31"/>
      <c r="G42" s="37"/>
      <c r="H42" s="31"/>
      <c r="I42" s="37"/>
      <c r="J42" s="31"/>
      <c r="K42" s="37"/>
      <c r="L42" s="31"/>
      <c r="M42" s="38"/>
      <c r="N42" s="33"/>
      <c r="O42" s="37"/>
      <c r="P42" s="33"/>
      <c r="Q42" s="37"/>
      <c r="R42" s="33"/>
      <c r="S42" s="37"/>
      <c r="T42" s="37"/>
      <c r="U42" s="37"/>
    </row>
    <row r="43" spans="1:21" ht="18">
      <c r="A43" s="50"/>
      <c r="B43" s="40"/>
      <c r="C43" s="40"/>
      <c r="D43" s="41"/>
      <c r="E43" s="42" t="e">
        <f>#REF!+#REF!</f>
        <v>#REF!</v>
      </c>
      <c r="F43" s="44">
        <v>514000</v>
      </c>
      <c r="G43" s="44" t="e">
        <f>E43+F43</f>
        <v>#REF!</v>
      </c>
      <c r="H43" s="43"/>
      <c r="I43" s="44" t="e">
        <f>#REF!+#REF!+I41</f>
        <v>#REF!</v>
      </c>
      <c r="J43" s="44"/>
      <c r="K43" s="42" t="e">
        <f>#REF!+#REF!+K41</f>
        <v>#REF!</v>
      </c>
      <c r="L43" s="43"/>
      <c r="M43" s="45">
        <f>M41</f>
        <v>405670</v>
      </c>
      <c r="N43" s="46">
        <f>N41</f>
        <v>-63200</v>
      </c>
      <c r="O43" s="45">
        <f>O41</f>
        <v>342470</v>
      </c>
      <c r="P43" s="46"/>
      <c r="Q43" s="45">
        <f>Q41</f>
        <v>342470</v>
      </c>
      <c r="R43" s="46"/>
      <c r="S43" s="45">
        <f>S41</f>
        <v>531300</v>
      </c>
      <c r="T43" s="45">
        <f>T41</f>
        <v>5000</v>
      </c>
      <c r="U43" s="45">
        <f>U41</f>
        <v>536300</v>
      </c>
    </row>
    <row r="44" spans="1:21" ht="18">
      <c r="A44" s="35">
        <v>852</v>
      </c>
      <c r="B44" s="35">
        <v>85216</v>
      </c>
      <c r="C44" s="35">
        <v>2110</v>
      </c>
      <c r="D44" s="36" t="s">
        <v>39</v>
      </c>
      <c r="E44" s="54"/>
      <c r="F44" s="55"/>
      <c r="G44" s="56"/>
      <c r="H44" s="57"/>
      <c r="I44" s="56"/>
      <c r="J44" s="55"/>
      <c r="K44" s="49"/>
      <c r="L44" s="57"/>
      <c r="M44" s="58"/>
      <c r="N44" s="59"/>
      <c r="O44" s="60"/>
      <c r="P44" s="59"/>
      <c r="Q44" s="60"/>
      <c r="R44" s="59"/>
      <c r="S44" s="38">
        <v>9000</v>
      </c>
      <c r="T44" s="38"/>
      <c r="U44" s="38">
        <f>S44+T44</f>
        <v>9000</v>
      </c>
    </row>
    <row r="45" spans="1:21" ht="18">
      <c r="A45" s="35"/>
      <c r="B45" s="35"/>
      <c r="C45" s="35"/>
      <c r="D45" s="36" t="s">
        <v>46</v>
      </c>
      <c r="E45" s="54"/>
      <c r="F45" s="55"/>
      <c r="G45" s="56"/>
      <c r="H45" s="57"/>
      <c r="I45" s="56"/>
      <c r="J45" s="55"/>
      <c r="K45" s="49"/>
      <c r="L45" s="57"/>
      <c r="M45" s="58"/>
      <c r="N45" s="59"/>
      <c r="O45" s="60"/>
      <c r="P45" s="59"/>
      <c r="Q45" s="60"/>
      <c r="R45" s="59"/>
      <c r="S45" s="38"/>
      <c r="T45" s="38"/>
      <c r="U45" s="38"/>
    </row>
    <row r="46" spans="1:21" ht="18">
      <c r="A46" s="35"/>
      <c r="B46" s="35"/>
      <c r="C46" s="35"/>
      <c r="D46" s="36"/>
      <c r="E46" s="54"/>
      <c r="F46" s="55"/>
      <c r="G46" s="56"/>
      <c r="H46" s="57"/>
      <c r="I46" s="56"/>
      <c r="J46" s="55"/>
      <c r="K46" s="49"/>
      <c r="L46" s="57"/>
      <c r="M46" s="58"/>
      <c r="N46" s="59"/>
      <c r="O46" s="60"/>
      <c r="P46" s="59"/>
      <c r="Q46" s="60"/>
      <c r="R46" s="59"/>
      <c r="S46" s="38"/>
      <c r="T46" s="38"/>
      <c r="U46" s="38"/>
    </row>
    <row r="47" spans="1:21" ht="18">
      <c r="A47" s="35"/>
      <c r="B47" s="35">
        <v>85231</v>
      </c>
      <c r="C47" s="35">
        <v>2110</v>
      </c>
      <c r="D47" s="36" t="s">
        <v>39</v>
      </c>
      <c r="E47" s="54"/>
      <c r="F47" s="55"/>
      <c r="G47" s="56"/>
      <c r="H47" s="57"/>
      <c r="I47" s="56"/>
      <c r="J47" s="55"/>
      <c r="K47" s="49"/>
      <c r="L47" s="57"/>
      <c r="M47" s="58"/>
      <c r="N47" s="59"/>
      <c r="O47" s="60"/>
      <c r="P47" s="59"/>
      <c r="Q47" s="60"/>
      <c r="R47" s="59"/>
      <c r="S47" s="38">
        <v>20000</v>
      </c>
      <c r="T47" s="38">
        <v>-20000</v>
      </c>
      <c r="U47" s="38">
        <f>S47+T47</f>
        <v>0</v>
      </c>
    </row>
    <row r="48" spans="1:21" ht="18">
      <c r="A48" s="35"/>
      <c r="B48" s="35"/>
      <c r="C48" s="35"/>
      <c r="D48" s="36" t="s">
        <v>46</v>
      </c>
      <c r="E48" s="54"/>
      <c r="F48" s="55"/>
      <c r="G48" s="56"/>
      <c r="H48" s="57"/>
      <c r="I48" s="56"/>
      <c r="J48" s="55"/>
      <c r="K48" s="49"/>
      <c r="L48" s="57"/>
      <c r="M48" s="58"/>
      <c r="N48" s="59"/>
      <c r="O48" s="60"/>
      <c r="P48" s="59"/>
      <c r="Q48" s="60"/>
      <c r="R48" s="59"/>
      <c r="S48" s="38"/>
      <c r="T48" s="38"/>
      <c r="U48" s="38"/>
    </row>
    <row r="49" spans="1:21" ht="18">
      <c r="A49" s="50"/>
      <c r="B49" s="40"/>
      <c r="C49" s="40"/>
      <c r="D49" s="41"/>
      <c r="E49" s="54"/>
      <c r="F49" s="55"/>
      <c r="G49" s="56"/>
      <c r="H49" s="57"/>
      <c r="I49" s="56"/>
      <c r="J49" s="55"/>
      <c r="K49" s="49"/>
      <c r="L49" s="57"/>
      <c r="M49" s="58"/>
      <c r="N49" s="59"/>
      <c r="O49" s="60"/>
      <c r="P49" s="59"/>
      <c r="Q49" s="60"/>
      <c r="R49" s="59"/>
      <c r="S49" s="45">
        <f>SUM(S44:S48)</f>
        <v>29000</v>
      </c>
      <c r="T49" s="45">
        <f>SUM(T44:T48)</f>
        <v>-20000</v>
      </c>
      <c r="U49" s="45">
        <f>SUM(U44:U48)</f>
        <v>9000</v>
      </c>
    </row>
    <row r="50" spans="1:21" ht="18">
      <c r="A50" s="35"/>
      <c r="B50" s="35"/>
      <c r="C50" s="35"/>
      <c r="D50" s="36"/>
      <c r="E50" s="54"/>
      <c r="F50" s="55"/>
      <c r="G50" s="56"/>
      <c r="H50" s="57"/>
      <c r="I50" s="56"/>
      <c r="J50" s="55"/>
      <c r="K50" s="49"/>
      <c r="L50" s="57"/>
      <c r="M50" s="58"/>
      <c r="N50" s="59"/>
      <c r="O50" s="60"/>
      <c r="P50" s="59"/>
      <c r="Q50" s="60"/>
      <c r="R50" s="59"/>
      <c r="S50" s="60"/>
      <c r="T50" s="60"/>
      <c r="U50" s="60"/>
    </row>
    <row r="51" spans="1:21" ht="18">
      <c r="A51" s="35">
        <v>853</v>
      </c>
      <c r="B51" s="35">
        <v>85321</v>
      </c>
      <c r="C51" s="35">
        <v>2110</v>
      </c>
      <c r="D51" s="36" t="s">
        <v>39</v>
      </c>
      <c r="E51" s="37">
        <v>33000</v>
      </c>
      <c r="F51" s="31"/>
      <c r="G51" s="37">
        <f>E51+F51</f>
        <v>33000</v>
      </c>
      <c r="H51" s="31"/>
      <c r="I51" s="37">
        <v>48000</v>
      </c>
      <c r="J51" s="33"/>
      <c r="K51" s="37">
        <f>I51+J51</f>
        <v>48000</v>
      </c>
      <c r="L51" s="31"/>
      <c r="M51" s="38">
        <v>45950</v>
      </c>
      <c r="N51" s="33">
        <v>-3550</v>
      </c>
      <c r="O51" s="37">
        <f>M51+N51</f>
        <v>42400</v>
      </c>
      <c r="P51" s="33">
        <v>21200</v>
      </c>
      <c r="Q51" s="37">
        <f>O51+P51</f>
        <v>63600</v>
      </c>
      <c r="R51" s="33">
        <v>5000</v>
      </c>
      <c r="S51" s="37">
        <v>121000</v>
      </c>
      <c r="T51" s="37"/>
      <c r="U51" s="38">
        <f>S51+T51</f>
        <v>121000</v>
      </c>
    </row>
    <row r="52" spans="1:21" ht="18">
      <c r="A52" s="35"/>
      <c r="B52" s="35"/>
      <c r="C52" s="35"/>
      <c r="D52" s="36" t="s">
        <v>46</v>
      </c>
      <c r="E52" s="37"/>
      <c r="F52" s="31"/>
      <c r="G52" s="37"/>
      <c r="H52" s="31"/>
      <c r="I52" s="37"/>
      <c r="J52" s="33"/>
      <c r="K52" s="37"/>
      <c r="L52" s="31"/>
      <c r="M52" s="38"/>
      <c r="N52" s="33"/>
      <c r="O52" s="37"/>
      <c r="P52" s="33"/>
      <c r="Q52" s="37"/>
      <c r="R52" s="33"/>
      <c r="S52" s="37"/>
      <c r="T52" s="37"/>
      <c r="U52" s="60"/>
    </row>
    <row r="53" spans="1:21" ht="18">
      <c r="A53" s="35"/>
      <c r="B53" s="35">
        <v>85334</v>
      </c>
      <c r="C53" s="35">
        <v>2110</v>
      </c>
      <c r="D53" s="36" t="s">
        <v>39</v>
      </c>
      <c r="E53" s="37"/>
      <c r="F53" s="31"/>
      <c r="G53" s="61"/>
      <c r="H53" s="31"/>
      <c r="I53" s="37"/>
      <c r="J53" s="33"/>
      <c r="K53" s="37"/>
      <c r="L53" s="31"/>
      <c r="M53" s="38"/>
      <c r="N53" s="33"/>
      <c r="O53" s="37"/>
      <c r="P53" s="33"/>
      <c r="Q53" s="37"/>
      <c r="R53" s="33"/>
      <c r="S53" s="37"/>
      <c r="T53" s="37">
        <v>17281</v>
      </c>
      <c r="U53" s="38">
        <f>S53+T53</f>
        <v>17281</v>
      </c>
    </row>
    <row r="54" spans="1:21" ht="18">
      <c r="A54" s="35"/>
      <c r="B54" s="35"/>
      <c r="C54" s="35"/>
      <c r="D54" s="36" t="s">
        <v>46</v>
      </c>
      <c r="E54" s="37"/>
      <c r="F54" s="31"/>
      <c r="G54" s="61"/>
      <c r="H54" s="31"/>
      <c r="I54" s="37"/>
      <c r="J54" s="33"/>
      <c r="K54" s="37"/>
      <c r="L54" s="31"/>
      <c r="M54" s="38"/>
      <c r="N54" s="33"/>
      <c r="O54" s="37"/>
      <c r="P54" s="33"/>
      <c r="Q54" s="37"/>
      <c r="R54" s="33"/>
      <c r="S54" s="37"/>
      <c r="T54" s="37"/>
      <c r="U54" s="60"/>
    </row>
    <row r="55" spans="1:21" ht="18">
      <c r="A55" s="62"/>
      <c r="B55" s="62"/>
      <c r="C55" s="63"/>
      <c r="D55" s="63"/>
      <c r="E55" s="42">
        <f>SUM(E51:E52)</f>
        <v>33000</v>
      </c>
      <c r="F55" s="43"/>
      <c r="G55" s="44">
        <f>E55+F55</f>
        <v>33000</v>
      </c>
      <c r="H55" s="43"/>
      <c r="I55" s="42">
        <v>579154</v>
      </c>
      <c r="J55" s="44" t="e">
        <f>#REF!+#REF!+J51+#REF!+#REF!</f>
        <v>#REF!</v>
      </c>
      <c r="K55" s="42" t="e">
        <f>#REF!+#REF!+K51+#REF!+#REF!</f>
        <v>#REF!</v>
      </c>
      <c r="L55" s="43"/>
      <c r="M55" s="64">
        <f>SUM(M51:M52)</f>
        <v>45950</v>
      </c>
      <c r="N55" s="65">
        <f>SUM(N51:N52)</f>
        <v>-3550</v>
      </c>
      <c r="O55" s="64">
        <f>SUM(O51:O52)</f>
        <v>42400</v>
      </c>
      <c r="P55" s="65">
        <v>73050</v>
      </c>
      <c r="Q55" s="64">
        <f>SUM(Q51:Q52)</f>
        <v>63600</v>
      </c>
      <c r="R55" s="64">
        <f>SUM(R51:R52)</f>
        <v>5000</v>
      </c>
      <c r="S55" s="64">
        <f>SUM(S50:S54)</f>
        <v>121000</v>
      </c>
      <c r="T55" s="64">
        <f>SUM(T50:T54)</f>
        <v>17281</v>
      </c>
      <c r="U55" s="64">
        <f>SUM(U50:U54)</f>
        <v>138281</v>
      </c>
    </row>
    <row r="56" spans="1:21" ht="18">
      <c r="A56" s="39" t="s">
        <v>47</v>
      </c>
      <c r="B56" s="66"/>
      <c r="C56" s="66"/>
      <c r="D56" s="66"/>
      <c r="E56" s="67" t="e">
        <f>E55+E43+E40+E33+E28+E21+E18</f>
        <v>#REF!</v>
      </c>
      <c r="F56" s="67">
        <f>F55+F43+F40+F33+F28+F21+F18</f>
        <v>845000</v>
      </c>
      <c r="G56" s="42" t="e">
        <f>G55+G43+G40+G33+G28+G21+G18</f>
        <v>#REF!</v>
      </c>
      <c r="H56" s="43"/>
      <c r="I56" s="42" t="e">
        <f>I55+I43+I40+I33+I28+I21+I18</f>
        <v>#REF!</v>
      </c>
      <c r="J56" s="42" t="e">
        <f>J55+J43+J40+J33+J28+J21+J18</f>
        <v>#REF!</v>
      </c>
      <c r="K56" s="42" t="e">
        <f>K55+K43+K40+K33+K28+K21+K18</f>
        <v>#REF!</v>
      </c>
      <c r="L56" s="43"/>
      <c r="M56" s="64" t="e">
        <f aca="true" t="shared" si="0" ref="M56:R56">M18+M21+M28+M33+M40+M43+M55</f>
        <v>#REF!</v>
      </c>
      <c r="N56" s="65" t="e">
        <f t="shared" si="0"/>
        <v>#REF!</v>
      </c>
      <c r="O56" s="64" t="e">
        <f t="shared" si="0"/>
        <v>#REF!</v>
      </c>
      <c r="P56" s="65">
        <f t="shared" si="0"/>
        <v>111050</v>
      </c>
      <c r="Q56" s="64" t="e">
        <f t="shared" si="0"/>
        <v>#REF!</v>
      </c>
      <c r="R56" s="65">
        <f t="shared" si="0"/>
        <v>5000</v>
      </c>
      <c r="S56" s="64">
        <f>S18+S21+S28+S33+S40+S43+S49+S55</f>
        <v>3854141</v>
      </c>
      <c r="T56" s="64">
        <f>T18+T21+T28+T33+T40+T43+T49+T55</f>
        <v>152281</v>
      </c>
      <c r="U56" s="64">
        <f>U18+U21+U28+U33+U40+U43+U49+U55</f>
        <v>4006422</v>
      </c>
    </row>
  </sheetData>
  <mergeCells count="13">
    <mergeCell ref="A40:D40"/>
    <mergeCell ref="A43:D43"/>
    <mergeCell ref="A49:D49"/>
    <mergeCell ref="A56:D56"/>
    <mergeCell ref="A18:D18"/>
    <mergeCell ref="A21:D21"/>
    <mergeCell ref="A28:D28"/>
    <mergeCell ref="A33:D33"/>
    <mergeCell ref="A7:U7"/>
    <mergeCell ref="A8:U8"/>
    <mergeCell ref="A11:U11"/>
    <mergeCell ref="A14:C14"/>
    <mergeCell ref="D14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2004-06-21T14:51:51Z</dcterms:created>
  <dcterms:modified xsi:type="dcterms:W3CDTF">2004-06-21T14:52:16Z</dcterms:modified>
  <cp:category/>
  <cp:version/>
  <cp:contentType/>
  <cp:contentStatus/>
</cp:coreProperties>
</file>